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経営状況調査（経営安定化計画・高資本費対策基礎数値）\経営比較分析表\R6\R7.2.103修正\"/>
    </mc:Choice>
  </mc:AlternateContent>
  <xr:revisionPtr revIDLastSave="0" documentId="13_ncr:1_{124C34C3-FA58-4403-9B2C-EB1D4B7D083A}" xr6:coauthVersionLast="47" xr6:coauthVersionMax="47" xr10:uidLastSave="{00000000-0000-0000-0000-000000000000}"/>
  <workbookProtection workbookAlgorithmName="SHA-512" workbookHashValue="WBB14FvTUtKzkLBEWRh3UFRAqN1C6ykx3JyHQwu2eQdvmwqQU775wg5DR9YdMTlCQoQsSDn+zYd2lqNbU2Icfw==" workbookSaltValue="e5fsH/8DRK+GmJXonT4U+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6" i="4"/>
  <c r="AT10" i="4"/>
  <c r="AL10" i="4"/>
  <c r="I10" i="4"/>
  <c r="AL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<sst xmlns="http://schemas.openxmlformats.org/spreadsheetml/2006/main" count="236" uniqueCount="120">
  <si>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</si>
  <si>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</si>
  <si>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</si>
  <si>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</si>
  <si>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</si>
  <si>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</si>
  <si>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</si>
  <si>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</si>
  <si>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</si>
  <si>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</si>
  <si>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</si>
  <si>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</si>
  <si>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</si>
  <si>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</si>
  <si>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</si>
  <si>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</si>
  <si>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</si>
  <si>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</si>
  <si>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</si>
  <si>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</si>
  <si>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</si>
  <si>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</si>
  <si>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</si>
  <si>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</si>
  <si>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</si>
  <si>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</si>
  <si>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</si>
  <si>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</si>
  <si>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</si>
  <si>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</si>
  <si>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</si>
  <si>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</si>
  <si>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</si>
  <si>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</si>
  <si>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</si>
  <si>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</si>
  <si>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</si>
  <si>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</si>
  <si>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</si>
  <si>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</si>
  <si>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</si>
  <si>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</si>
  <si>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</si>
  <si>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</si>
  <si>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</si>
  <si>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</si>
  <si>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</si>
  <si>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</si>
  <si>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</si>
  <si>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</si>
  <si>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</si>
  <si>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</si>
  <si>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</si>
  <si>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</si>
  <si>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</si>
  <si>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</si>
  <si>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</si>
  <si>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</si>
  <si>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</si>
  <si>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</si>
  <si>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</si>
  <si>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</si>
  <si>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</si>
  <si>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</si>
  <si>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</si>
  <si>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</si>
  <si>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</si>
  <si>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</si>
  <si>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</si>
  <si>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</si>
  <si>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</si>
  <si>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</si>
  <si>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</si>
  <si>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</si>
  <si>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</si>
  <si>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</si>
  <si>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</si>
  <si>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</si>
  <si>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</si>
  <si>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</si>
  <si>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</si>
  <si>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</si>
  <si>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</si>
  <si>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</si>
  <si>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</si>
  <si>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</si>
  <si>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</si>
  <si>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</si>
  <si>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</si>
  <si>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</si>
  <si>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</si>
  <si>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</si>
  <si>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</si>
  <si>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</si>
  <si>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</si>
  <si>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</si>
  <si>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</si>
  <si>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</si>
  <si>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</si>
  <si>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</si>
  <si>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</si>
  <si>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</si>
  <si>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</si>
  <si>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</si>
  <si>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</si>
  <si>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</si>
  <si>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</si>
  <si>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</si>
  <si>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</si>
  <si>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</si>
  <si>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</si>
  <si>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</si>
  <si>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</si>
  <si>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</si>
  <si>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</si>
  <si>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</si>
  <si>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</si>
  <si>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①収益的収支は、下水道事業を運営していくための維持管理費と起債償還が、料金収入と繰入金で賄えているかの比率です。収入不足を示していますが起債元金償還に係る繰入金を考慮すれば100％となります。収支バランスは保たれますが、起債償還の大部分を繰入金で賄っている状況です。
　④企業債残高対事業規模比率は、起債の残高から基準内繰入を除いた金額を単年度の営業収入で除した数値です。類似団体と比べ起債残高が少ない状況を示しています。
　⑤経費回収率は、本来使用料で賄うべき経費をどの程度使用料で負担できているかの数値で、料金収入を維持管理費と公費負担以外の起債償還金で除しています。昨年度とほぼ横ばいでした。
　⑥汚水処理原価は、維持管理と公費負担以外の起債償還を年間の処理水量で除した数値で、汚水処理１m3あたりいくらかかっているかの金額で改善傾向です。
　⑦施設利用率は、処理場の日平均処理水量を施設の最大処理能力で除した数値です。計画時は、夏場の観光客、帰省客等を考えているため年間の日平均では余裕がある数字となります。
　⑧水洗化率は、住民のご理解もあり類似団体と比べ高い数値です。
　</t>
    <rPh sb="367" eb="371">
      <t>カイゼンケイコウ</t>
    </rPh>
    <phoneticPr fontId="4"/>
  </si>
  <si>
    <t xml:space="preserve"> マンホール、管渠とも耐用年数50年のところ古いもので経過年数30年です。管渠清掃、点検により耐用年数の延伸を目指します。
　処理場については、電気機械設備の多くが耐用年数を迎え対策が必要な状況です。H30からストックマネジメント計画を策定し、設備更新対策事業に取り組んでいます。</t>
    <phoneticPr fontId="4"/>
  </si>
  <si>
    <t>　収益的収支、経費回収率は増加傾向、汚水処理原価は近年減少傾向を示しています。償還金のほとんどは繰入金に頼っている状況です。料金は、類似団体に比べ高額と考えられ水洗化率も高いため大幅な収入増は見込めない状況です。
　当初建設の起債償還は減少しながら令和12年度に終了するため、将来は農業集落排水の統合を視野に料金収入を現在より多く確保して基準外繰入の解消、人口減少による料金収入減に対応します。
　設備更新、長寿命化については流入水量に見合った設備とし国県の情報提供、指導により補助事業を有効活用しながら経営改善を目指します。
　上記方針を戦略的に実施するため今後10年間の経営戦略を平成29年1月に策定しました。令和6年4月1日から地方公営企業会計へ移行しており、令和7年度に改めて経営戦略の見直しを行います。</t>
    <rPh sb="13" eb="15">
      <t>ゾウカ</t>
    </rPh>
    <rPh sb="25" eb="27">
      <t>キンネン</t>
    </rPh>
    <rPh sb="27" eb="29">
      <t>ゲンショウ</t>
    </rPh>
    <rPh sb="312" eb="313">
      <t>ガツ</t>
    </rPh>
    <rPh sb="314" eb="315">
      <t>ニチ</t>
    </rPh>
    <rPh sb="323" eb="325">
      <t>カイケイ</t>
    </rPh>
    <rPh sb="333" eb="335">
      <t>レイワ</t>
    </rPh>
    <rPh sb="336" eb="338">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</si>
</sst>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AB-4DE2-A88F-59A3F0E8608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A0AB-4DE2-A88F-59A3F0E8608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30.32</c:v>
                </c:pt>
                <c:pt idx="1">
                  <c:v>30.32</c:v>
                </c:pt>
                <c:pt idx="2">
                  <c:v>29.41</c:v>
                </c:pt>
                <c:pt idx="3">
                  <c:v>28.27</c:v>
                </c:pt>
                <c:pt idx="4">
                  <c:v>27.91</c:v>
                </c:pt>
              </c:numCache>
            </c:numRef>
          </c:val>
          <c:extLst>
            <c:ext xmlns:c16="http://schemas.microsoft.com/office/drawing/2014/chart" uri="{C3380CC4-5D6E-409C-BE32-E72D297353CC}">
              <c16:uniqueId val="{00000000-90DE-4835-AD56-75E12D68D5D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90DE-4835-AD56-75E12D68D5D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96.94</c:v>
                </c:pt>
                <c:pt idx="1">
                  <c:v>97.21</c:v>
                </c:pt>
                <c:pt idx="2">
                  <c:v>97.45</c:v>
                </c:pt>
                <c:pt idx="3">
                  <c:v>97.63</c:v>
                </c:pt>
                <c:pt idx="4">
                  <c:v>97.56</c:v>
                </c:pt>
              </c:numCache>
            </c:numRef>
          </c:val>
          <c:extLst>
            <c:ext xmlns:c16="http://schemas.microsoft.com/office/drawing/2014/chart" uri="{C3380CC4-5D6E-409C-BE32-E72D297353CC}">
              <c16:uniqueId val="{00000000-6215-48C0-89E9-F3937671A0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6215-48C0-89E9-F3937671A0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80.84</c:v>
                </c:pt>
                <c:pt idx="1">
                  <c:v>80.2</c:v>
                </c:pt>
                <c:pt idx="2">
                  <c:v>76.41</c:v>
                </c:pt>
                <c:pt idx="3">
                  <c:v>76.13</c:v>
                </c:pt>
                <c:pt idx="4">
                  <c:v>80.17</c:v>
                </c:pt>
              </c:numCache>
            </c:numRef>
          </c:val>
          <c:extLst>
            <c:ext xmlns:c16="http://schemas.microsoft.com/office/drawing/2014/chart" uri="{C3380CC4-5D6E-409C-BE32-E72D297353CC}">
              <c16:uniqueId val="{00000000-8FB8-4B80-993D-156E72BE206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8-4B80-993D-156E72BE206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0F-40B4-AEE3-561F15A2C98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0F-40B4-AEE3-561F15A2C98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67-4D80-B0F6-6B39894C857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67-4D80-B0F6-6B39894C857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4D-4CBE-81BF-546823ED1EB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4D-4CBE-81BF-546823ED1EB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D9-4396-AFF6-EF3425E9641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D9-4396-AFF6-EF3425E9641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404.37</c:v>
                </c:pt>
                <c:pt idx="1">
                  <c:v>225.32</c:v>
                </c:pt>
                <c:pt idx="2">
                  <c:v>303.60000000000002</c:v>
                </c:pt>
                <c:pt idx="3">
                  <c:v>1051.3699999999999</c:v>
                </c:pt>
                <c:pt idx="4">
                  <c:v>1075.57</c:v>
                </c:pt>
              </c:numCache>
            </c:numRef>
          </c:val>
          <c:extLst>
            <c:ext xmlns:c16="http://schemas.microsoft.com/office/drawing/2014/chart" uri="{C3380CC4-5D6E-409C-BE32-E72D297353CC}">
              <c16:uniqueId val="{00000000-21DD-4C4C-90D4-41685EC9894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21DD-4C4C-90D4-41685EC9894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67.790000000000006</c:v>
                </c:pt>
                <c:pt idx="1">
                  <c:v>66.91</c:v>
                </c:pt>
                <c:pt idx="2">
                  <c:v>55.6</c:v>
                </c:pt>
                <c:pt idx="3">
                  <c:v>56.32</c:v>
                </c:pt>
                <c:pt idx="4">
                  <c:v>61.74</c:v>
                </c:pt>
              </c:numCache>
            </c:numRef>
          </c:val>
          <c:extLst>
            <c:ext xmlns:c16="http://schemas.microsoft.com/office/drawing/2014/chart" uri="{C3380CC4-5D6E-409C-BE32-E72D297353CC}">
              <c16:uniqueId val="{00000000-997F-4291-8F75-5020880F0EF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997F-4291-8F75-5020880F0EF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331.56</c:v>
                </c:pt>
                <c:pt idx="1">
                  <c:v>340.26</c:v>
                </c:pt>
                <c:pt idx="2">
                  <c:v>416.12</c:v>
                </c:pt>
                <c:pt idx="3">
                  <c:v>401.13</c:v>
                </c:pt>
                <c:pt idx="4">
                  <c:v>344.19</c:v>
                </c:pt>
              </c:numCache>
            </c:numRef>
          </c:val>
          <c:extLst>
            <c:ext xmlns:c16="http://schemas.microsoft.com/office/drawing/2014/chart" uri="{C3380CC4-5D6E-409C-BE32-E72D297353CC}">
              <c16:uniqueId val="{00000000-B34E-4C92-8C45-8C65B813A90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B34E-4C92-8C45-8C65B813A90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65" zoomScaleNormal="100" workbookViewId="0">
      <selection activeCell="BS84" sqref="BS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出雲崎町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3996</v>
      </c>
      <c r="AM8" s="44"/>
      <c r="AN8" s="44"/>
      <c r="AO8" s="44"/>
      <c r="AP8" s="44"/>
      <c r="AQ8" s="44"/>
      <c r="AR8" s="44"/>
      <c r="AS8" s="44"/>
      <c r="AT8" s="45">
        <f>データ!T6</f>
        <v>44.41</v>
      </c>
      <c r="AU8" s="45"/>
      <c r="AV8" s="45"/>
      <c r="AW8" s="45"/>
      <c r="AX8" s="45"/>
      <c r="AY8" s="45"/>
      <c r="AZ8" s="45"/>
      <c r="BA8" s="45"/>
      <c r="BB8" s="45">
        <f>データ!U6</f>
        <v>89.98</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50.77</v>
      </c>
      <c r="Q10" s="45"/>
      <c r="R10" s="45"/>
      <c r="S10" s="45"/>
      <c r="T10" s="45"/>
      <c r="U10" s="45"/>
      <c r="V10" s="45"/>
      <c r="W10" s="45">
        <f>データ!Q6</f>
        <v>90.19</v>
      </c>
      <c r="X10" s="45"/>
      <c r="Y10" s="45"/>
      <c r="Z10" s="45"/>
      <c r="AA10" s="45"/>
      <c r="AB10" s="45"/>
      <c r="AC10" s="45"/>
      <c r="AD10" s="44">
        <f>データ!R6</f>
        <v>3960</v>
      </c>
      <c r="AE10" s="44"/>
      <c r="AF10" s="44"/>
      <c r="AG10" s="44"/>
      <c r="AH10" s="44"/>
      <c r="AI10" s="44"/>
      <c r="AJ10" s="44"/>
      <c r="AK10" s="2"/>
      <c r="AL10" s="44">
        <f>データ!V6</f>
        <v>2008</v>
      </c>
      <c r="AM10" s="44"/>
      <c r="AN10" s="44"/>
      <c r="AO10" s="44"/>
      <c r="AP10" s="44"/>
      <c r="AQ10" s="44"/>
      <c r="AR10" s="44"/>
      <c r="AS10" s="44"/>
      <c r="AT10" s="45">
        <f>データ!W6</f>
        <v>1.17</v>
      </c>
      <c r="AU10" s="45"/>
      <c r="AV10" s="45"/>
      <c r="AW10" s="45"/>
      <c r="AX10" s="45"/>
      <c r="AY10" s="45"/>
      <c r="AZ10" s="45"/>
      <c r="BA10" s="45"/>
      <c r="BB10" s="45">
        <f>データ!X6</f>
        <v>1716.24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【1,156.82】</v>
      </c>
      <c r="I86" s="12" t="str">
        <f>データ!CA6</f>
        <v>【75.33】</v>
      </c>
      <c r="J86" s="12" t="str">
        <f>データ!CL6</f>
        <v>【215.73】</v>
      </c>
      <c r="K86" s="12" t="str">
        <f>データ!CW6</f>
        <v>【43.28】</v>
      </c>
      <c r="L86" s="12" t="str">
        <f>データ!DH6</f>
        <v>【86.21】</v>
      </c>
      <c r="M86" s="12" t="s">
        <v>43</v>
      </c>
      <c r="N86" s="12" t="s">
        <v>45</v>
      </c>
      <c r="O86" s="12" t="str">
        <f>データ!EO6</f>
        <v>【0.11】</v>
      </c>
    </row>
  </sheetData>
  <sheetProtection algorithmName="SHA-512" hashValue="1RvWiU6q49SsKmqhBSi5LgIbkrf+lS6/UydjFBLoRmMMp1rs/2LNGpkdcacFnzoc5w6H/ceoBJY7/4mOZnpbwA==" saltValue="qeEjJL2/rDwsBkt+KW187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154059</v>
      </c>
      <c r="D6" s="19">
        <f t="shared" si="3"/>
        <v>47</v>
      </c>
      <c r="E6" s="19">
        <f t="shared" si="3"/>
        <v>17</v>
      </c>
      <c r="F6" s="19">
        <f t="shared" si="3"/>
        <v>4</v>
      </c>
      <c r="G6" s="19">
        <f t="shared" si="3"/>
        <v>0</v>
      </c>
      <c r="H6" s="19" t="str">
        <f t="shared" si="3"/>
        <v>新潟県　出雲崎町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50.77</v>
      </c>
      <c r="Q6" s="20">
        <f t="shared" si="3"/>
        <v>90.19</v>
      </c>
      <c r="R6" s="20">
        <f t="shared" si="3"/>
        <v>3960</v>
      </c>
      <c r="S6" s="20">
        <f t="shared" si="3"/>
        <v>3996</v>
      </c>
      <c r="T6" s="20">
        <f t="shared" si="3"/>
        <v>44.41</v>
      </c>
      <c r="U6" s="20">
        <f t="shared" si="3"/>
        <v>89.98</v>
      </c>
      <c r="V6" s="20">
        <f t="shared" si="3"/>
        <v>2008</v>
      </c>
      <c r="W6" s="20">
        <f t="shared" si="3"/>
        <v>1.17</v>
      </c>
      <c r="X6" s="20">
        <f t="shared" si="3"/>
        <v>1716.24</v>
      </c>
      <c r="Y6" s="21">
        <f>IF(Y7="",NA(),Y7)</f>
        <v>80.84</v>
      </c>
      <c r="Z6" s="21">
        <f t="shared" ref="Z6:AH6" si="4">IF(Z7="",NA(),Z7)</f>
        <v>80.2</v>
      </c>
      <c r="AA6" s="21">
        <f t="shared" si="4"/>
        <v>76.41</v>
      </c>
      <c r="AB6" s="21">
        <f t="shared" si="4"/>
        <v>76.13</v>
      </c>
      <c r="AC6" s="21">
        <f t="shared" si="4"/>
        <v>80.17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404.37</v>
      </c>
      <c r="BG6" s="21">
        <f t="shared" ref="BG6:BO6" si="7">IF(BG7="",NA(),BG7)</f>
        <v>225.32</v>
      </c>
      <c r="BH6" s="21">
        <f t="shared" si="7"/>
        <v>303.60000000000002</v>
      </c>
      <c r="BI6" s="21">
        <f t="shared" si="7"/>
        <v>1051.3699999999999</v>
      </c>
      <c r="BJ6" s="21">
        <f t="shared" si="7"/>
        <v>1075.57</v>
      </c>
      <c r="BK6" s="21">
        <f t="shared" si="7"/>
        <v>1206.79</v>
      </c>
      <c r="BL6" s="21">
        <f t="shared" si="7"/>
        <v>1258.43</v>
      </c>
      <c r="BM6" s="21">
        <f t="shared" si="7"/>
        <v>1163.75</v>
      </c>
      <c r="BN6" s="21">
        <f t="shared" si="7"/>
        <v>1195.47</v>
      </c>
      <c r="BO6" s="21">
        <f t="shared" si="7"/>
        <v>1168.69</v>
      </c>
      <c r="BP6" s="20" t="str">
        <f>IF(BP7="","",IF(BP7="-","【-】","【"&amp;SUBSTITUTE(TEXT(BP7,"#,##0.00"),"-","△")&amp;"】"))</f>
        <v>【1,156.82】</v>
      </c>
      <c r="BQ6" s="21">
        <f>IF(BQ7="",NA(),BQ7)</f>
        <v>67.790000000000006</v>
      </c>
      <c r="BR6" s="21">
        <f t="shared" ref="BR6:BZ6" si="8">IF(BR7="",NA(),BR7)</f>
        <v>66.91</v>
      </c>
      <c r="BS6" s="21">
        <f t="shared" si="8"/>
        <v>55.6</v>
      </c>
      <c r="BT6" s="21">
        <f t="shared" si="8"/>
        <v>56.32</v>
      </c>
      <c r="BU6" s="21">
        <f t="shared" si="8"/>
        <v>61.74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331.56</v>
      </c>
      <c r="CC6" s="21">
        <f t="shared" ref="CC6:CK6" si="9">IF(CC7="",NA(),CC7)</f>
        <v>340.26</v>
      </c>
      <c r="CD6" s="21">
        <f t="shared" si="9"/>
        <v>416.12</v>
      </c>
      <c r="CE6" s="21">
        <f t="shared" si="9"/>
        <v>401.13</v>
      </c>
      <c r="CF6" s="21">
        <f t="shared" si="9"/>
        <v>344.19</v>
      </c>
      <c r="CG6" s="21">
        <f t="shared" si="9"/>
        <v>228.47</v>
      </c>
      <c r="CH6" s="21">
        <f t="shared" si="9"/>
        <v>224.88</v>
      </c>
      <c r="CI6" s="21">
        <f t="shared" si="9"/>
        <v>228.64</v>
      </c>
      <c r="CJ6" s="21">
        <f t="shared" si="9"/>
        <v>239.46</v>
      </c>
      <c r="CK6" s="21">
        <f t="shared" si="9"/>
        <v>233.15</v>
      </c>
      <c r="CL6" s="20" t="str">
        <f>IF(CL7="","",IF(CL7="-","【-】","【"&amp;SUBSTITUTE(TEXT(CL7,"#,##0.00"),"-","△")&amp;"】"))</f>
        <v>【215.73】</v>
      </c>
      <c r="CM6" s="21">
        <f>IF(CM7="",NA(),CM7)</f>
        <v>30.32</v>
      </c>
      <c r="CN6" s="21">
        <f t="shared" ref="CN6:CV6" si="10">IF(CN7="",NA(),CN7)</f>
        <v>30.32</v>
      </c>
      <c r="CO6" s="21">
        <f t="shared" si="10"/>
        <v>29.41</v>
      </c>
      <c r="CP6" s="21">
        <f t="shared" si="10"/>
        <v>28.27</v>
      </c>
      <c r="CQ6" s="21">
        <f t="shared" si="10"/>
        <v>27.91</v>
      </c>
      <c r="CR6" s="21">
        <f t="shared" si="10"/>
        <v>42.47</v>
      </c>
      <c r="CS6" s="21">
        <f t="shared" si="10"/>
        <v>42.4</v>
      </c>
      <c r="CT6" s="21">
        <f t="shared" si="10"/>
        <v>42.28</v>
      </c>
      <c r="CU6" s="21">
        <f t="shared" si="10"/>
        <v>41.06</v>
      </c>
      <c r="CV6" s="21">
        <f t="shared" si="10"/>
        <v>42.09</v>
      </c>
      <c r="CW6" s="20" t="str">
        <f>IF(CW7="","",IF(CW7="-","【-】","【"&amp;SUBSTITUTE(TEXT(CW7,"#,##0.00"),"-","△")&amp;"】"))</f>
        <v>【43.28】</v>
      </c>
      <c r="CX6" s="21">
        <f>IF(CX7="",NA(),CX7)</f>
        <v>96.94</v>
      </c>
      <c r="CY6" s="21">
        <f t="shared" ref="CY6:DG6" si="11">IF(CY7="",NA(),CY7)</f>
        <v>97.21</v>
      </c>
      <c r="CZ6" s="21">
        <f t="shared" si="11"/>
        <v>97.45</v>
      </c>
      <c r="DA6" s="21">
        <f t="shared" si="11"/>
        <v>97.63</v>
      </c>
      <c r="DB6" s="21">
        <f t="shared" si="11"/>
        <v>97.56</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15">
      <c r="A7" s="14"/>
      <c r="B7" s="23">
        <v>2023</v>
      </c>
      <c r="C7" s="23">
        <v>154059</v>
      </c>
      <c r="D7" s="23">
        <v>47</v>
      </c>
      <c r="E7" s="23">
        <v>17</v>
      </c>
      <c r="F7" s="23">
        <v>4</v>
      </c>
      <c r="G7" s="23">
        <v>0</v>
      </c>
      <c r="H7" s="23" t="s">
        <v>99</v>
      </c>
      <c r="I7" s="23" t="s">
        <v>100</v>
      </c>
      <c r="J7" s="23" t="s">
        <v>101</v>
      </c>
      <c r="K7" s="23" t="s">
        <v>102</v>
      </c>
      <c r="L7" s="23" t="s">
        <v>103</v>
      </c>
      <c r="M7" s="23" t="s">
        <v>104</v>
      </c>
      <c r="N7" s="24" t="s">
        <v>105</v>
      </c>
      <c r="O7" s="24" t="s">
        <v>106</v>
      </c>
      <c r="P7" s="24">
        <v>50.77</v>
      </c>
      <c r="Q7" s="24">
        <v>90.19</v>
      </c>
      <c r="R7" s="24">
        <v>3960</v>
      </c>
      <c r="S7" s="24">
        <v>3996</v>
      </c>
      <c r="T7" s="24">
        <v>44.41</v>
      </c>
      <c r="U7" s="24">
        <v>89.98</v>
      </c>
      <c r="V7" s="24">
        <v>2008</v>
      </c>
      <c r="W7" s="24">
        <v>1.17</v>
      </c>
      <c r="X7" s="24">
        <v>1716.24</v>
      </c>
      <c r="Y7" s="24">
        <v>80.84</v>
      </c>
      <c r="Z7" s="24">
        <v>80.2</v>
      </c>
      <c r="AA7" s="24">
        <v>76.41</v>
      </c>
      <c r="AB7" s="24">
        <v>76.13</v>
      </c>
      <c r="AC7" s="24">
        <v>80.17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404.37</v>
      </c>
      <c r="BG7" s="24">
        <v>225.32</v>
      </c>
      <c r="BH7" s="24">
        <v>303.60000000000002</v>
      </c>
      <c r="BI7" s="24">
        <v>1051.3699999999999</v>
      </c>
      <c r="BJ7" s="24">
        <v>1075.57</v>
      </c>
      <c r="BK7" s="24">
        <v>1206.79</v>
      </c>
      <c r="BL7" s="24">
        <v>1258.43</v>
      </c>
      <c r="BM7" s="24">
        <v>1163.75</v>
      </c>
      <c r="BN7" s="24">
        <v>1195.47</v>
      </c>
      <c r="BO7" s="24">
        <v>1168.69</v>
      </c>
      <c r="BP7" s="24">
        <v>1156.82</v>
      </c>
      <c r="BQ7" s="24">
        <v>67.790000000000006</v>
      </c>
      <c r="BR7" s="24">
        <v>66.91</v>
      </c>
      <c r="BS7" s="24">
        <v>55.6</v>
      </c>
      <c r="BT7" s="24">
        <v>56.32</v>
      </c>
      <c r="BU7" s="24">
        <v>61.74</v>
      </c>
      <c r="BV7" s="24">
        <v>71.84</v>
      </c>
      <c r="BW7" s="24">
        <v>73.36</v>
      </c>
      <c r="BX7" s="24">
        <v>72.599999999999994</v>
      </c>
      <c r="BY7" s="24">
        <v>69.430000000000007</v>
      </c>
      <c r="BZ7" s="24">
        <v>70.709999999999994</v>
      </c>
      <c r="CA7" s="24">
        <v>75.33</v>
      </c>
      <c r="CB7" s="24">
        <v>331.56</v>
      </c>
      <c r="CC7" s="24">
        <v>340.26</v>
      </c>
      <c r="CD7" s="24">
        <v>416.12</v>
      </c>
      <c r="CE7" s="24">
        <v>401.13</v>
      </c>
      <c r="CF7" s="24">
        <v>344.19</v>
      </c>
      <c r="CG7" s="24">
        <v>228.47</v>
      </c>
      <c r="CH7" s="24">
        <v>224.88</v>
      </c>
      <c r="CI7" s="24">
        <v>228.64</v>
      </c>
      <c r="CJ7" s="24">
        <v>239.46</v>
      </c>
      <c r="CK7" s="24">
        <v>233.15</v>
      </c>
      <c r="CL7" s="24">
        <v>215.73</v>
      </c>
      <c r="CM7" s="24">
        <v>30.32</v>
      </c>
      <c r="CN7" s="24">
        <v>30.32</v>
      </c>
      <c r="CO7" s="24">
        <v>29.41</v>
      </c>
      <c r="CP7" s="24">
        <v>28.27</v>
      </c>
      <c r="CQ7" s="24">
        <v>27.91</v>
      </c>
      <c r="CR7" s="24">
        <v>42.47</v>
      </c>
      <c r="CS7" s="24">
        <v>42.4</v>
      </c>
      <c r="CT7" s="24">
        <v>42.28</v>
      </c>
      <c r="CU7" s="24">
        <v>41.06</v>
      </c>
      <c r="CV7" s="24">
        <v>42.09</v>
      </c>
      <c r="CW7" s="24">
        <v>43.28</v>
      </c>
      <c r="CX7" s="24">
        <v>96.94</v>
      </c>
      <c r="CY7" s="24">
        <v>97.21</v>
      </c>
      <c r="CZ7" s="24">
        <v>97.45</v>
      </c>
      <c r="DA7" s="24">
        <v>97.63</v>
      </c>
      <c r="DB7" s="24">
        <v>97.56</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村越　一雄</dc:creator>
  <cp:lastModifiedBy>村越　一雄</cp:lastModifiedBy>
  <cp:lastPrinted>2025-02-13T06:03:15Z</cp:lastPrinted>
  <dcterms:created xsi:type="dcterms:W3CDTF">2025-02-13T06:03:37Z</dcterms:created>
  <dcterms:modified xsi:type="dcterms:W3CDTF">2025-02-14T01:25:09Z</dcterms:modified>
</cp:coreProperties>
</file>